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10" activeTab="0"/>
  </bookViews>
  <sheets>
    <sheet name="Sheet1" sheetId="1" r:id="rId1"/>
  </sheets>
  <definedNames>
    <definedName name="_xlnm.Print_Area" localSheetId="0">'Sheet1'!$A$1:$AK$17</definedName>
  </definedNames>
  <calcPr fullCalcOnLoad="1"/>
</workbook>
</file>

<file path=xl/sharedStrings.xml><?xml version="1.0" encoding="utf-8"?>
<sst xmlns="http://schemas.openxmlformats.org/spreadsheetml/2006/main" count="26" uniqueCount="21">
  <si>
    <t>Λευκωσία</t>
  </si>
  <si>
    <t>Λεμεσός</t>
  </si>
  <si>
    <t>Πάφος</t>
  </si>
  <si>
    <t>Σύνολο</t>
  </si>
  <si>
    <t>Μετ</t>
  </si>
  <si>
    <t>ΣΥΝΟΛΟ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</si>
  <si>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</si>
  <si>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</si>
  <si>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</si>
  <si>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</si>
  <si>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</si>
  <si>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</si>
  <si>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59R</t>
  </si>
  <si>
    <t>ΠΙΝΑΚΑΣ 9: ΑΡΙΘΜΟΣ ΕΓΓΕΓΡΑΜΜΕΝΩΝ ΑΝΕΡΓΩΝ ΚΑΤΑ ΚΑΤΗΓΟΡΙΑ ΑΙΤΗΤΗ</t>
  </si>
  <si>
    <t xml:space="preserve"> Αμμόχωστος</t>
  </si>
  <si>
    <t>Λάρνακα</t>
  </si>
  <si>
    <t>ΑΛΛΟΔΑΠΟΙ ΜΕ ΚΥΠΡΙΑΚΗ ΥΠΗΚΟΟΤΗΤΑ</t>
  </si>
  <si>
    <t>ΕΥΡΩΠΑΙΟΙ ΜΕ ΚΥΠΡΙΑΚΗ ΥΠΗΚΟΟΤΗΤΑ</t>
  </si>
  <si>
    <t>ΕΥΡΩΠΑΙΟΙ</t>
  </si>
  <si>
    <t>Σημ: ### = διαίρεση διά μηδέν</t>
  </si>
  <si>
    <t xml:space="preserve">                     ΤΟΝ ΙΑΝΟΥΑΡΙΟ ΤΟΥ 2021 ΚΑΙ 2022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</si>
</sst>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9" fontId="12" fillId="34" borderId="13" xfId="57" applyFont="1" applyFill="1" applyBorder="1" applyAlignment="1">
      <alignment/>
    </xf>
    <xf numFmtId="0" fontId="0" fillId="0" borderId="13" xfId="0" applyFont="1" applyBorder="1" applyAlignment="1">
      <alignment/>
    </xf>
    <xf numFmtId="1" fontId="12" fillId="34" borderId="13" xfId="57" applyNumberFormat="1" applyFont="1" applyFill="1" applyBorder="1" applyAlignment="1">
      <alignment/>
    </xf>
    <xf numFmtId="9" fontId="12" fillId="34" borderId="13" xfId="57" applyNumberFormat="1" applyFont="1" applyFill="1" applyBorder="1" applyAlignment="1">
      <alignment/>
    </xf>
    <xf numFmtId="9" fontId="12" fillId="34" borderId="14" xfId="57" applyFont="1" applyFill="1" applyBorder="1" applyAlignment="1">
      <alignment/>
    </xf>
    <xf numFmtId="1" fontId="13" fillId="0" borderId="15" xfId="0" applyNumberFormat="1" applyFont="1" applyFill="1" applyBorder="1" applyAlignment="1">
      <alignment/>
    </xf>
    <xf numFmtId="9" fontId="13" fillId="0" borderId="15" xfId="57" applyFont="1" applyFill="1" applyBorder="1" applyAlignment="1">
      <alignment/>
    </xf>
    <xf numFmtId="1" fontId="13" fillId="34" borderId="15" xfId="57" applyNumberFormat="1" applyFont="1" applyFill="1" applyBorder="1" applyAlignment="1">
      <alignment/>
    </xf>
    <xf numFmtId="9" fontId="13" fillId="34" borderId="15" xfId="57" applyFont="1" applyFill="1" applyBorder="1" applyAlignment="1">
      <alignment/>
    </xf>
    <xf numFmtId="9" fontId="13" fillId="34" borderId="16" xfId="57" applyFont="1" applyFill="1" applyBorder="1" applyAlignment="1">
      <alignment/>
    </xf>
    <xf numFmtId="1" fontId="13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/>
    </xf>
    <xf numFmtId="9" fontId="12" fillId="33" borderId="13" xfId="57" applyFont="1" applyFill="1" applyBorder="1" applyAlignment="1">
      <alignment/>
    </xf>
    <xf numFmtId="1" fontId="12" fillId="33" borderId="13" xfId="57" applyNumberFormat="1" applyFont="1" applyFill="1" applyBorder="1" applyAlignment="1">
      <alignment/>
    </xf>
    <xf numFmtId="9" fontId="12" fillId="33" borderId="13" xfId="57" applyNumberFormat="1" applyFont="1" applyFill="1" applyBorder="1" applyAlignment="1">
      <alignment/>
    </xf>
    <xf numFmtId="9" fontId="12" fillId="33" borderId="14" xfId="57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8"/>
  <sheetViews>
    <sheetView tabSelected="1" zoomScale="75" zoomScaleNormal="75" zoomScalePageLayoutView="0" workbookViewId="0" topLeftCell="A1">
      <selection activeCell="F21" sqref="F21"/>
    </sheetView>
  </sheetViews>
  <sheetFormatPr defaultColWidth="9.140625" defaultRowHeight="15"/>
  <cols>
    <col min="1" max="1" width="17.7109375" style="0" customWidth="1"/>
    <col min="2" max="2" width="8.7109375" style="5" customWidth="1"/>
    <col min="3" max="3" width="7.7109375" style="0" customWidth="1"/>
    <col min="4" max="4" width="7.140625" style="0" customWidth="1"/>
    <col min="5" max="5" width="8.00390625" style="0" customWidth="1"/>
    <col min="6" max="6" width="9.421875" style="0" customWidth="1"/>
    <col min="7" max="9" width="9.140625" style="0" customWidth="1"/>
    <col min="10" max="10" width="8.00390625" style="0" customWidth="1"/>
    <col min="11" max="13" width="9.140625" style="0" customWidth="1"/>
    <col min="14" max="14" width="7.28125" style="5" customWidth="1"/>
    <col min="15" max="15" width="8.4218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8.140625" style="0" customWidth="1"/>
    <col min="20" max="20" width="7.421875" style="5" customWidth="1"/>
    <col min="21" max="21" width="6.57421875" style="0" customWidth="1"/>
    <col min="22" max="22" width="8.28125" style="0" customWidth="1"/>
    <col min="23" max="23" width="7.7109375" style="0" bestFit="1" customWidth="1"/>
    <col min="24" max="24" width="6.7109375" style="0" customWidth="1"/>
    <col min="25" max="25" width="8.28125" style="0" customWidth="1"/>
    <col min="26" max="26" width="7.8515625" style="5" customWidth="1"/>
    <col min="27" max="27" width="6.7109375" style="0" customWidth="1"/>
    <col min="28" max="28" width="7.421875" style="0" customWidth="1"/>
    <col min="29" max="29" width="7.7109375" style="0" bestFit="1" customWidth="1"/>
    <col min="30" max="30" width="7.140625" style="0" customWidth="1"/>
    <col min="31" max="31" width="9.5742187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28125" style="0" bestFit="1" customWidth="1"/>
    <col min="36" max="36" width="7.57421875" style="0" customWidth="1"/>
    <col min="37" max="37" width="8.00390625" style="0" customWidth="1"/>
  </cols>
  <sheetData>
    <row r="1" spans="1:37" ht="15">
      <c r="A1" s="3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2"/>
      <c r="U1" s="1"/>
      <c r="V1" s="1"/>
      <c r="W1" s="1"/>
      <c r="X1" s="1"/>
      <c r="Y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18" customFormat="1" ht="15">
      <c r="A2" s="14" t="s">
        <v>20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  <c r="O2" s="16"/>
      <c r="P2" s="16"/>
      <c r="Q2" s="16"/>
      <c r="R2" s="16"/>
      <c r="S2" s="17"/>
      <c r="T2" s="15"/>
      <c r="U2" s="16"/>
      <c r="V2" s="16"/>
      <c r="W2" s="16"/>
      <c r="X2" s="16"/>
      <c r="Y2" s="16"/>
      <c r="Z2" s="15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18" customFormat="1" ht="15.75" thickBot="1">
      <c r="A3" s="14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  <c r="O3" s="16"/>
      <c r="P3" s="16"/>
      <c r="Q3" s="16"/>
      <c r="R3" s="16"/>
      <c r="S3" s="17"/>
      <c r="T3" s="15"/>
      <c r="U3" s="16"/>
      <c r="V3" s="16"/>
      <c r="W3" s="16"/>
      <c r="X3" s="16"/>
      <c r="Y3" s="16"/>
      <c r="Z3" s="15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7" ht="29.25" customHeight="1">
      <c r="A4" s="8"/>
      <c r="B4" s="39" t="s">
        <v>0</v>
      </c>
      <c r="C4" s="40"/>
      <c r="D4" s="40"/>
      <c r="E4" s="40"/>
      <c r="F4" s="40"/>
      <c r="G4" s="41"/>
      <c r="H4" s="44" t="s">
        <v>14</v>
      </c>
      <c r="I4" s="44"/>
      <c r="J4" s="44"/>
      <c r="K4" s="44"/>
      <c r="L4" s="44"/>
      <c r="M4" s="44"/>
      <c r="N4" s="39" t="s">
        <v>15</v>
      </c>
      <c r="O4" s="40"/>
      <c r="P4" s="40"/>
      <c r="Q4" s="40"/>
      <c r="R4" s="40"/>
      <c r="S4" s="41"/>
      <c r="T4" s="44" t="s">
        <v>1</v>
      </c>
      <c r="U4" s="44"/>
      <c r="V4" s="44"/>
      <c r="W4" s="44"/>
      <c r="X4" s="44"/>
      <c r="Y4" s="44"/>
      <c r="Z4" s="44" t="s">
        <v>2</v>
      </c>
      <c r="AA4" s="44"/>
      <c r="AB4" s="44"/>
      <c r="AC4" s="44"/>
      <c r="AD4" s="44"/>
      <c r="AE4" s="44"/>
      <c r="AF4" s="44" t="s">
        <v>3</v>
      </c>
      <c r="AG4" s="44"/>
      <c r="AH4" s="44"/>
      <c r="AI4" s="44"/>
      <c r="AJ4" s="44"/>
      <c r="AK4" s="47"/>
    </row>
    <row r="5" spans="1:37" ht="15">
      <c r="A5" s="7"/>
      <c r="B5" s="42">
        <v>2021</v>
      </c>
      <c r="C5" s="43"/>
      <c r="D5" s="42">
        <v>2022</v>
      </c>
      <c r="E5" s="43"/>
      <c r="F5" s="42" t="s">
        <v>4</v>
      </c>
      <c r="G5" s="43"/>
      <c r="H5" s="42">
        <v>2021</v>
      </c>
      <c r="I5" s="43"/>
      <c r="J5" s="42">
        <v>2022</v>
      </c>
      <c r="K5" s="43"/>
      <c r="L5" s="45" t="s">
        <v>4</v>
      </c>
      <c r="M5" s="45"/>
      <c r="N5" s="42">
        <v>2021</v>
      </c>
      <c r="O5" s="43"/>
      <c r="P5" s="42">
        <v>2022</v>
      </c>
      <c r="Q5" s="43"/>
      <c r="R5" s="42" t="s">
        <v>4</v>
      </c>
      <c r="S5" s="43"/>
      <c r="T5" s="42">
        <v>2021</v>
      </c>
      <c r="U5" s="43"/>
      <c r="V5" s="42">
        <v>2022</v>
      </c>
      <c r="W5" s="43"/>
      <c r="X5" s="45" t="s">
        <v>4</v>
      </c>
      <c r="Y5" s="45"/>
      <c r="Z5" s="42">
        <v>2021</v>
      </c>
      <c r="AA5" s="43"/>
      <c r="AB5" s="42">
        <v>2022</v>
      </c>
      <c r="AC5" s="43"/>
      <c r="AD5" s="45" t="s">
        <v>4</v>
      </c>
      <c r="AE5" s="45"/>
      <c r="AF5" s="42">
        <v>2021</v>
      </c>
      <c r="AG5" s="43"/>
      <c r="AH5" s="42">
        <v>2022</v>
      </c>
      <c r="AI5" s="43"/>
      <c r="AJ5" s="45" t="s">
        <v>4</v>
      </c>
      <c r="AK5" s="48"/>
    </row>
    <row r="6" spans="1:39" ht="26.25" customHeight="1">
      <c r="A6" s="9" t="s">
        <v>7</v>
      </c>
      <c r="B6" s="20">
        <v>7045</v>
      </c>
      <c r="C6" s="19">
        <f>B6/B15</f>
        <v>0.7748570171579411</v>
      </c>
      <c r="D6" s="20">
        <v>2957</v>
      </c>
      <c r="E6" s="19">
        <f>D6/D15</f>
        <v>0.7856004250797024</v>
      </c>
      <c r="F6" s="21">
        <f aca="true" t="shared" si="0" ref="F6:F13">D6-B6</f>
        <v>-4088</v>
      </c>
      <c r="G6" s="19">
        <f aca="true" t="shared" si="1" ref="G6:G15">F6/B6</f>
        <v>-0.5802696948190206</v>
      </c>
      <c r="H6" s="20">
        <v>2255</v>
      </c>
      <c r="I6" s="19">
        <f>H6/H15</f>
        <v>0.48111798591849797</v>
      </c>
      <c r="J6" s="20">
        <v>1450</v>
      </c>
      <c r="K6" s="19">
        <f>J6/J15</f>
        <v>0.4515727187791965</v>
      </c>
      <c r="L6" s="21">
        <f aca="true" t="shared" si="2" ref="L6:L14">J6-H6</f>
        <v>-805</v>
      </c>
      <c r="M6" s="19">
        <f aca="true" t="shared" si="3" ref="M6:M15">L6/H6</f>
        <v>-0.35698447893569846</v>
      </c>
      <c r="N6" s="20">
        <v>4093</v>
      </c>
      <c r="O6" s="19">
        <f>N6/N15</f>
        <v>0.7039903680770554</v>
      </c>
      <c r="P6" s="20">
        <v>1745</v>
      </c>
      <c r="Q6" s="19">
        <f>P6/P15</f>
        <v>0.7090613571718813</v>
      </c>
      <c r="R6" s="21">
        <f>P6-N6</f>
        <v>-2348</v>
      </c>
      <c r="S6" s="19">
        <f>R6/N6</f>
        <v>-0.5736623503542634</v>
      </c>
      <c r="T6" s="20">
        <v>5512</v>
      </c>
      <c r="U6" s="19">
        <f>T6/T15</f>
        <v>0.6949067070095815</v>
      </c>
      <c r="V6" s="20">
        <v>2430</v>
      </c>
      <c r="W6" s="19">
        <f>V6/V15</f>
        <v>0.6901448452144278</v>
      </c>
      <c r="X6" s="21">
        <f>V6-T6</f>
        <v>-3082</v>
      </c>
      <c r="Y6" s="19">
        <f>X6/T6</f>
        <v>-0.559143686502177</v>
      </c>
      <c r="Z6" s="20">
        <v>2279</v>
      </c>
      <c r="AA6" s="19">
        <f>Z6/Z15</f>
        <v>0.47400166389351084</v>
      </c>
      <c r="AB6" s="20">
        <v>1130</v>
      </c>
      <c r="AC6" s="19">
        <f>AB6/AB15</f>
        <v>0.45693489688637284</v>
      </c>
      <c r="AD6" s="21">
        <f>AB6-Z6</f>
        <v>-1149</v>
      </c>
      <c r="AE6" s="19">
        <f>AD6/Z6</f>
        <v>-0.5041684949539271</v>
      </c>
      <c r="AF6" s="21">
        <f aca="true" t="shared" si="4" ref="AF6:AF14">SUM(B6,H6,N6,T6,Z6)</f>
        <v>21184</v>
      </c>
      <c r="AG6" s="19">
        <f>AF6/AF15</f>
        <v>0.6551820121856926</v>
      </c>
      <c r="AH6" s="21">
        <f>SUM(D6,J6,P6,V6,AB6)</f>
        <v>9712</v>
      </c>
      <c r="AI6" s="22">
        <f>AH6/AH15</f>
        <v>0.6294232015554115</v>
      </c>
      <c r="AJ6" s="21">
        <f>AH6-AF6</f>
        <v>-11472</v>
      </c>
      <c r="AK6" s="23">
        <f>AJ6/AF6</f>
        <v>-0.5415407854984894</v>
      </c>
      <c r="AL6" s="1"/>
      <c r="AM6" s="1"/>
    </row>
    <row r="7" spans="1:39" ht="26.25" customHeight="1">
      <c r="A7" s="10" t="s">
        <v>18</v>
      </c>
      <c r="B7" s="20">
        <v>1069</v>
      </c>
      <c r="C7" s="19">
        <f>B7/B15</f>
        <v>0.11757589089309282</v>
      </c>
      <c r="D7" s="20">
        <v>420</v>
      </c>
      <c r="E7" s="19">
        <f>D7/D15</f>
        <v>0.11158342189160468</v>
      </c>
      <c r="F7" s="21">
        <f t="shared" si="0"/>
        <v>-649</v>
      </c>
      <c r="G7" s="19">
        <f t="shared" si="1"/>
        <v>-0.6071094480823199</v>
      </c>
      <c r="H7" s="20">
        <v>1930</v>
      </c>
      <c r="I7" s="19">
        <f>H7/H15</f>
        <v>0.4117772562406657</v>
      </c>
      <c r="J7" s="20">
        <v>1375</v>
      </c>
      <c r="K7" s="19">
        <f>J7/J15</f>
        <v>0.4282155091871691</v>
      </c>
      <c r="L7" s="21">
        <f t="shared" si="2"/>
        <v>-555</v>
      </c>
      <c r="M7" s="19">
        <f t="shared" si="3"/>
        <v>-0.28756476683937826</v>
      </c>
      <c r="N7" s="20">
        <v>1133</v>
      </c>
      <c r="O7" s="19">
        <f>N7/N15</f>
        <v>0.19487444100447196</v>
      </c>
      <c r="P7" s="20">
        <v>441</v>
      </c>
      <c r="Q7" s="19">
        <f>P7/P15</f>
        <v>0.17919544900446974</v>
      </c>
      <c r="R7" s="21">
        <f aca="true" t="shared" si="5" ref="R7:R14">P7-N7</f>
        <v>-692</v>
      </c>
      <c r="S7" s="19">
        <f aca="true" t="shared" si="6" ref="S7:S15">R7/N7</f>
        <v>-0.6107678729037952</v>
      </c>
      <c r="T7" s="20">
        <v>1426</v>
      </c>
      <c r="U7" s="19">
        <f>T7/T15</f>
        <v>0.17977811396873425</v>
      </c>
      <c r="V7" s="20">
        <v>618</v>
      </c>
      <c r="W7" s="19">
        <f>V7/V15</f>
        <v>0.17551831865947173</v>
      </c>
      <c r="X7" s="21">
        <f aca="true" t="shared" si="7" ref="X7:X15">V7-T7</f>
        <v>-808</v>
      </c>
      <c r="Y7" s="19">
        <f aca="true" t="shared" si="8" ref="Y7:Y15">X7/T7</f>
        <v>-0.5666199158485273</v>
      </c>
      <c r="Z7" s="20">
        <v>1295</v>
      </c>
      <c r="AA7" s="19">
        <f>Z7/Z15</f>
        <v>0.26934276206322794</v>
      </c>
      <c r="AB7" s="20">
        <v>642</v>
      </c>
      <c r="AC7" s="19">
        <f>AB7/AB15</f>
        <v>0.25960372017792155</v>
      </c>
      <c r="AD7" s="21">
        <f aca="true" t="shared" si="9" ref="AD7:AD15">AB7-Z7</f>
        <v>-653</v>
      </c>
      <c r="AE7" s="19">
        <f aca="true" t="shared" si="10" ref="AE7:AE15">AD7/Z7</f>
        <v>-0.5042471042471043</v>
      </c>
      <c r="AF7" s="21">
        <f t="shared" si="4"/>
        <v>6853</v>
      </c>
      <c r="AG7" s="19">
        <f>AF7/AF15</f>
        <v>0.211950638666378</v>
      </c>
      <c r="AH7" s="21">
        <f aca="true" t="shared" si="11" ref="AH7:AH14">SUM(D7,J7,P7,V7,AB7)</f>
        <v>3496</v>
      </c>
      <c r="AI7" s="22">
        <f>AH7/AH15</f>
        <v>0.22657161373946857</v>
      </c>
      <c r="AJ7" s="21">
        <f aca="true" t="shared" si="12" ref="AJ7:AJ15">AH7-AF7</f>
        <v>-3357</v>
      </c>
      <c r="AK7" s="23">
        <f aca="true" t="shared" si="13" ref="AK7:AK15">AJ7/AF7</f>
        <v>-0.489858456150591</v>
      </c>
      <c r="AL7" s="1"/>
      <c r="AM7" s="1"/>
    </row>
    <row r="8" spans="1:39" ht="42.75" customHeight="1">
      <c r="A8" s="10" t="s">
        <v>17</v>
      </c>
      <c r="B8" s="20">
        <v>6</v>
      </c>
      <c r="C8" s="19">
        <f>B8/B15</f>
        <v>0.0006599208095028596</v>
      </c>
      <c r="D8" s="20">
        <v>11</v>
      </c>
      <c r="E8" s="19">
        <f>D8/D15</f>
        <v>0.002922422954303932</v>
      </c>
      <c r="F8" s="21">
        <f t="shared" si="0"/>
        <v>5</v>
      </c>
      <c r="G8" s="19">
        <f t="shared" si="1"/>
        <v>0.8333333333333334</v>
      </c>
      <c r="H8" s="20">
        <v>0</v>
      </c>
      <c r="I8" s="19">
        <f>H8/H15</f>
        <v>0</v>
      </c>
      <c r="J8" s="20">
        <v>0</v>
      </c>
      <c r="K8" s="19">
        <f>J8/J15</f>
        <v>0</v>
      </c>
      <c r="L8" s="21">
        <f t="shared" si="2"/>
        <v>0</v>
      </c>
      <c r="M8" s="19" t="e">
        <f t="shared" si="3"/>
        <v>#DIV/0!</v>
      </c>
      <c r="N8" s="20">
        <v>2</v>
      </c>
      <c r="O8" s="19">
        <f>N8/N15</f>
        <v>0.0003439972480220158</v>
      </c>
      <c r="P8" s="20">
        <v>6</v>
      </c>
      <c r="Q8" s="19">
        <f>P8/P15</f>
        <v>0.002438033319788704</v>
      </c>
      <c r="R8" s="21">
        <f t="shared" si="5"/>
        <v>4</v>
      </c>
      <c r="S8" s="19">
        <f t="shared" si="6"/>
        <v>2</v>
      </c>
      <c r="T8" s="20">
        <v>5</v>
      </c>
      <c r="U8" s="19">
        <f>T8/T15</f>
        <v>0.0006303580433686334</v>
      </c>
      <c r="V8" s="20">
        <v>9</v>
      </c>
      <c r="W8" s="19">
        <f>V8/V15</f>
        <v>0.0025560920193126954</v>
      </c>
      <c r="X8" s="21">
        <f t="shared" si="7"/>
        <v>4</v>
      </c>
      <c r="Y8" s="19">
        <f t="shared" si="8"/>
        <v>0.8</v>
      </c>
      <c r="Z8" s="20">
        <v>3</v>
      </c>
      <c r="AA8" s="19">
        <f>Z8/Z15</f>
        <v>0.0006239600665557404</v>
      </c>
      <c r="AB8" s="20">
        <v>5</v>
      </c>
      <c r="AC8" s="19">
        <f>AB8/AB15</f>
        <v>0.0020218358269308533</v>
      </c>
      <c r="AD8" s="21">
        <f t="shared" si="9"/>
        <v>2</v>
      </c>
      <c r="AE8" s="19">
        <f t="shared" si="10"/>
        <v>0.6666666666666666</v>
      </c>
      <c r="AF8" s="36">
        <f>SUM(B8,H8,N8,T8,Z8)</f>
        <v>16</v>
      </c>
      <c r="AG8" s="35">
        <f>AF8/AF11</f>
        <v>0.007487131492746842</v>
      </c>
      <c r="AH8" s="36">
        <f>SUM(D8,J8,P8,V8,AB8)</f>
        <v>31</v>
      </c>
      <c r="AI8" s="37">
        <f>AH8/AH11</f>
        <v>0.03865336658354115</v>
      </c>
      <c r="AJ8" s="36">
        <f>AH8-AF8</f>
        <v>15</v>
      </c>
      <c r="AK8" s="38">
        <f>AJ8/AF8</f>
        <v>0.9375</v>
      </c>
      <c r="AL8" s="1"/>
      <c r="AM8" s="1"/>
    </row>
    <row r="9" spans="1:39" ht="18" customHeight="1">
      <c r="A9" s="10" t="s">
        <v>6</v>
      </c>
      <c r="B9" s="20">
        <v>247</v>
      </c>
      <c r="C9" s="19">
        <f>B9/B15</f>
        <v>0.027166739991201058</v>
      </c>
      <c r="D9" s="20">
        <v>122</v>
      </c>
      <c r="E9" s="19">
        <f>D9/D15</f>
        <v>0.032412327311370885</v>
      </c>
      <c r="F9" s="21">
        <f t="shared" si="0"/>
        <v>-125</v>
      </c>
      <c r="G9" s="19">
        <f t="shared" si="1"/>
        <v>-0.5060728744939271</v>
      </c>
      <c r="H9" s="20">
        <v>53</v>
      </c>
      <c r="I9" s="19">
        <f>H9/H15</f>
        <v>0.011307872839769575</v>
      </c>
      <c r="J9" s="20">
        <v>41</v>
      </c>
      <c r="K9" s="19">
        <f>J9/J15</f>
        <v>0.012768607910308314</v>
      </c>
      <c r="L9" s="21">
        <f t="shared" si="2"/>
        <v>-12</v>
      </c>
      <c r="M9" s="19">
        <f t="shared" si="3"/>
        <v>-0.22641509433962265</v>
      </c>
      <c r="N9" s="20">
        <v>89</v>
      </c>
      <c r="O9" s="19">
        <f>N9/N15</f>
        <v>0.015307877536979705</v>
      </c>
      <c r="P9" s="20">
        <v>29</v>
      </c>
      <c r="Q9" s="19">
        <f>P9/P15</f>
        <v>0.011783827712312069</v>
      </c>
      <c r="R9" s="21">
        <f t="shared" si="5"/>
        <v>-60</v>
      </c>
      <c r="S9" s="19">
        <f t="shared" si="6"/>
        <v>-0.6741573033707865</v>
      </c>
      <c r="T9" s="20">
        <v>157</v>
      </c>
      <c r="U9" s="19">
        <f>T9/T15</f>
        <v>0.019793242561775087</v>
      </c>
      <c r="V9" s="20">
        <v>76</v>
      </c>
      <c r="W9" s="19">
        <f>V9/V15</f>
        <v>0.021584777051973873</v>
      </c>
      <c r="X9" s="21">
        <f t="shared" si="7"/>
        <v>-81</v>
      </c>
      <c r="Y9" s="19">
        <f t="shared" si="8"/>
        <v>-0.5159235668789809</v>
      </c>
      <c r="Z9" s="20">
        <v>438</v>
      </c>
      <c r="AA9" s="19">
        <f>Z9/Z15</f>
        <v>0.0910981697171381</v>
      </c>
      <c r="AB9" s="20">
        <v>213</v>
      </c>
      <c r="AC9" s="19">
        <f>AB9/AB15</f>
        <v>0.08613020622725434</v>
      </c>
      <c r="AD9" s="21">
        <f t="shared" si="9"/>
        <v>-225</v>
      </c>
      <c r="AE9" s="19">
        <f t="shared" si="10"/>
        <v>-0.5136986301369864</v>
      </c>
      <c r="AF9" s="21">
        <f t="shared" si="4"/>
        <v>984</v>
      </c>
      <c r="AG9" s="19">
        <f>AF9/AF15</f>
        <v>0.030433303436117897</v>
      </c>
      <c r="AH9" s="21">
        <f t="shared" si="11"/>
        <v>481</v>
      </c>
      <c r="AI9" s="22">
        <f>AH9/AH15</f>
        <v>0.03117303953337654</v>
      </c>
      <c r="AJ9" s="21">
        <f t="shared" si="12"/>
        <v>-503</v>
      </c>
      <c r="AK9" s="23">
        <f t="shared" si="13"/>
        <v>-0.5111788617886179</v>
      </c>
      <c r="AL9" s="1"/>
      <c r="AM9" s="1"/>
    </row>
    <row r="10" spans="1:39" s="31" customFormat="1" ht="17.25" customHeight="1">
      <c r="A10" s="9" t="s">
        <v>8</v>
      </c>
      <c r="B10" s="30">
        <v>46</v>
      </c>
      <c r="C10" s="19">
        <f>B10/B15</f>
        <v>0.005059392872855257</v>
      </c>
      <c r="D10" s="30">
        <v>35</v>
      </c>
      <c r="E10" s="19">
        <f>D10/D15</f>
        <v>0.009298618490967057</v>
      </c>
      <c r="F10" s="21">
        <f t="shared" si="0"/>
        <v>-11</v>
      </c>
      <c r="G10" s="19">
        <f t="shared" si="1"/>
        <v>-0.2391304347826087</v>
      </c>
      <c r="H10" s="30">
        <v>61</v>
      </c>
      <c r="I10" s="19">
        <f>H10/H15</f>
        <v>0.013014721570300833</v>
      </c>
      <c r="J10" s="30">
        <v>92</v>
      </c>
      <c r="K10" s="19">
        <f>J10/J15</f>
        <v>0.02865151043288695</v>
      </c>
      <c r="L10" s="21">
        <f t="shared" si="2"/>
        <v>31</v>
      </c>
      <c r="M10" s="19">
        <f t="shared" si="3"/>
        <v>0.5081967213114754</v>
      </c>
      <c r="N10" s="30">
        <v>27</v>
      </c>
      <c r="O10" s="19">
        <f>N10/N15</f>
        <v>0.0046439628482972135</v>
      </c>
      <c r="P10" s="30">
        <v>28</v>
      </c>
      <c r="Q10" s="19">
        <f>P10/P15</f>
        <v>0.011377488825680617</v>
      </c>
      <c r="R10" s="21">
        <f t="shared" si="5"/>
        <v>1</v>
      </c>
      <c r="S10" s="19">
        <f t="shared" si="6"/>
        <v>0.037037037037037035</v>
      </c>
      <c r="T10" s="30">
        <v>28</v>
      </c>
      <c r="U10" s="19">
        <f>T10/T15</f>
        <v>0.0035300050428643467</v>
      </c>
      <c r="V10" s="30">
        <v>7</v>
      </c>
      <c r="W10" s="19">
        <f>V10/V15</f>
        <v>0.0019880715705765406</v>
      </c>
      <c r="X10" s="21">
        <f t="shared" si="7"/>
        <v>-21</v>
      </c>
      <c r="Y10" s="19">
        <f t="shared" si="8"/>
        <v>-0.75</v>
      </c>
      <c r="Z10" s="30">
        <v>9</v>
      </c>
      <c r="AA10" s="19">
        <f>Z10/Z15</f>
        <v>0.0018718801996672214</v>
      </c>
      <c r="AB10" s="30">
        <v>1</v>
      </c>
      <c r="AC10" s="19">
        <f>AB10/AB15</f>
        <v>0.0004043671653861706</v>
      </c>
      <c r="AD10" s="21">
        <f t="shared" si="9"/>
        <v>-8</v>
      </c>
      <c r="AE10" s="19">
        <f t="shared" si="10"/>
        <v>-0.8888888888888888</v>
      </c>
      <c r="AF10" s="21">
        <f t="shared" si="4"/>
        <v>171</v>
      </c>
      <c r="AG10" s="19">
        <f>AF10/AF15</f>
        <v>0.00528871431664244</v>
      </c>
      <c r="AH10" s="21">
        <f t="shared" si="11"/>
        <v>163</v>
      </c>
      <c r="AI10" s="22">
        <f>AH10/AH15</f>
        <v>0.010563836681788723</v>
      </c>
      <c r="AJ10" s="21">
        <f t="shared" si="12"/>
        <v>-8</v>
      </c>
      <c r="AK10" s="23">
        <f t="shared" si="13"/>
        <v>-0.04678362573099415</v>
      </c>
      <c r="AL10" s="1"/>
      <c r="AM10" s="1"/>
    </row>
    <row r="11" spans="1:39" s="13" customFormat="1" ht="21.75" customHeight="1">
      <c r="A11" s="33" t="s">
        <v>9</v>
      </c>
      <c r="B11" s="34">
        <v>441</v>
      </c>
      <c r="C11" s="35">
        <f>B11/B15</f>
        <v>0.048504179498460184</v>
      </c>
      <c r="D11" s="34">
        <v>106</v>
      </c>
      <c r="E11" s="35">
        <f>D11/D15</f>
        <v>0.0281615302869288</v>
      </c>
      <c r="F11" s="36">
        <f t="shared" si="0"/>
        <v>-335</v>
      </c>
      <c r="G11" s="35">
        <f t="shared" si="1"/>
        <v>-0.7596371882086168</v>
      </c>
      <c r="H11" s="34">
        <v>381</v>
      </c>
      <c r="I11" s="35">
        <f>H11/H15</f>
        <v>0.0812886707915511</v>
      </c>
      <c r="J11" s="34">
        <v>238</v>
      </c>
      <c r="K11" s="35">
        <f>J11/J15</f>
        <v>0.07412021177203364</v>
      </c>
      <c r="L11" s="36">
        <f t="shared" si="2"/>
        <v>-143</v>
      </c>
      <c r="M11" s="35">
        <f t="shared" si="3"/>
        <v>-0.3753280839895013</v>
      </c>
      <c r="N11" s="34">
        <v>388</v>
      </c>
      <c r="O11" s="35">
        <f>N11/N15</f>
        <v>0.06673546611627107</v>
      </c>
      <c r="P11" s="34">
        <v>134</v>
      </c>
      <c r="Q11" s="35">
        <f>P11/P15</f>
        <v>0.05444941080861439</v>
      </c>
      <c r="R11" s="36">
        <f t="shared" si="5"/>
        <v>-254</v>
      </c>
      <c r="S11" s="35">
        <f t="shared" si="6"/>
        <v>-0.654639175257732</v>
      </c>
      <c r="T11" s="34">
        <v>527</v>
      </c>
      <c r="U11" s="35">
        <f>T11/T15</f>
        <v>0.06643973777105396</v>
      </c>
      <c r="V11" s="34">
        <v>148</v>
      </c>
      <c r="W11" s="35">
        <f>V11/V15</f>
        <v>0.042033513206475435</v>
      </c>
      <c r="X11" s="36">
        <f t="shared" si="7"/>
        <v>-379</v>
      </c>
      <c r="Y11" s="35">
        <f t="shared" si="8"/>
        <v>-0.7191650853889943</v>
      </c>
      <c r="Z11" s="34">
        <v>400</v>
      </c>
      <c r="AA11" s="35">
        <f>Z11/Z15</f>
        <v>0.08319467554076539</v>
      </c>
      <c r="AB11" s="34">
        <v>176</v>
      </c>
      <c r="AC11" s="35">
        <f>AB11/AB15</f>
        <v>0.07116862110796603</v>
      </c>
      <c r="AD11" s="36">
        <f t="shared" si="9"/>
        <v>-224</v>
      </c>
      <c r="AE11" s="35">
        <f t="shared" si="10"/>
        <v>-0.56</v>
      </c>
      <c r="AF11" s="36">
        <f t="shared" si="4"/>
        <v>2137</v>
      </c>
      <c r="AG11" s="35">
        <f>AF11/AF15</f>
        <v>0.06609346488108125</v>
      </c>
      <c r="AH11" s="36">
        <f t="shared" si="11"/>
        <v>802</v>
      </c>
      <c r="AI11" s="37">
        <f>AH11/AH15</f>
        <v>0.05197666882696047</v>
      </c>
      <c r="AJ11" s="36">
        <f t="shared" si="12"/>
        <v>-1335</v>
      </c>
      <c r="AK11" s="38">
        <f>AJ11/AF11</f>
        <v>-0.6247075339260646</v>
      </c>
      <c r="AL11" s="12"/>
      <c r="AM11" s="12"/>
    </row>
    <row r="12" spans="1:39" s="13" customFormat="1" ht="51" customHeight="1">
      <c r="A12" s="33" t="s">
        <v>16</v>
      </c>
      <c r="B12" s="34">
        <v>21</v>
      </c>
      <c r="C12" s="35">
        <f>B12/B15</f>
        <v>0.002309722833260009</v>
      </c>
      <c r="D12" s="34">
        <v>37</v>
      </c>
      <c r="E12" s="35">
        <f>D12/D15</f>
        <v>0.009829968119022316</v>
      </c>
      <c r="F12" s="36">
        <f t="shared" si="0"/>
        <v>16</v>
      </c>
      <c r="G12" s="35">
        <f t="shared" si="1"/>
        <v>0.7619047619047619</v>
      </c>
      <c r="H12" s="34">
        <v>0</v>
      </c>
      <c r="I12" s="35">
        <f>H12/H15</f>
        <v>0</v>
      </c>
      <c r="J12" s="34">
        <v>2</v>
      </c>
      <c r="K12" s="35">
        <f>J12/J15</f>
        <v>0.0006228589224540642</v>
      </c>
      <c r="L12" s="36">
        <f t="shared" si="2"/>
        <v>2</v>
      </c>
      <c r="M12" s="35" t="e">
        <f t="shared" si="3"/>
        <v>#DIV/0!</v>
      </c>
      <c r="N12" s="34">
        <v>2</v>
      </c>
      <c r="O12" s="35">
        <f>N12/N15</f>
        <v>0.0003439972480220158</v>
      </c>
      <c r="P12" s="34">
        <v>20</v>
      </c>
      <c r="Q12" s="35">
        <f>P12/P15</f>
        <v>0.008126777732629013</v>
      </c>
      <c r="R12" s="36">
        <f t="shared" si="5"/>
        <v>18</v>
      </c>
      <c r="S12" s="35">
        <f t="shared" si="6"/>
        <v>9</v>
      </c>
      <c r="T12" s="34">
        <v>43</v>
      </c>
      <c r="U12" s="35">
        <f>T12/T15</f>
        <v>0.005421079172970247</v>
      </c>
      <c r="V12" s="34">
        <v>101</v>
      </c>
      <c r="W12" s="35">
        <f>V12/V15</f>
        <v>0.0286850326611758</v>
      </c>
      <c r="X12" s="36">
        <f t="shared" si="7"/>
        <v>58</v>
      </c>
      <c r="Y12" s="35">
        <f t="shared" si="8"/>
        <v>1.3488372093023255</v>
      </c>
      <c r="Z12" s="34">
        <v>16</v>
      </c>
      <c r="AA12" s="35">
        <f>Z12/Z15</f>
        <v>0.0033277870216306157</v>
      </c>
      <c r="AB12" s="34">
        <v>39</v>
      </c>
      <c r="AC12" s="35">
        <f>AB12/AB15</f>
        <v>0.015770319450060657</v>
      </c>
      <c r="AD12" s="36">
        <f t="shared" si="9"/>
        <v>23</v>
      </c>
      <c r="AE12" s="35">
        <f t="shared" si="10"/>
        <v>1.4375</v>
      </c>
      <c r="AF12" s="36">
        <f t="shared" si="4"/>
        <v>82</v>
      </c>
      <c r="AG12" s="35">
        <f>AF12/AF15</f>
        <v>0.0025361086196764916</v>
      </c>
      <c r="AH12" s="36">
        <f t="shared" si="11"/>
        <v>199</v>
      </c>
      <c r="AI12" s="37">
        <f>AH12/AH15</f>
        <v>0.01289695398574206</v>
      </c>
      <c r="AJ12" s="36">
        <f t="shared" si="12"/>
        <v>117</v>
      </c>
      <c r="AK12" s="38">
        <f>AJ12/AF12</f>
        <v>1.4268292682926829</v>
      </c>
      <c r="AL12" s="12"/>
      <c r="AM12" s="12"/>
    </row>
    <row r="13" spans="1:39" ht="58.5" customHeight="1">
      <c r="A13" s="9" t="s">
        <v>10</v>
      </c>
      <c r="B13" s="20">
        <v>132</v>
      </c>
      <c r="C13" s="19">
        <f>B13/B15</f>
        <v>0.014518257809062912</v>
      </c>
      <c r="D13" s="20">
        <v>47</v>
      </c>
      <c r="E13" s="19">
        <f>D13/D15</f>
        <v>0.01248671625929862</v>
      </c>
      <c r="F13" s="21">
        <f t="shared" si="0"/>
        <v>-85</v>
      </c>
      <c r="G13" s="19">
        <f t="shared" si="1"/>
        <v>-0.6439393939393939</v>
      </c>
      <c r="H13" s="20">
        <v>3</v>
      </c>
      <c r="I13" s="19">
        <f>H13/H15</f>
        <v>0.0006400682739492212</v>
      </c>
      <c r="J13" s="20">
        <v>9</v>
      </c>
      <c r="K13" s="19">
        <f>J13/J15</f>
        <v>0.002802865151043289</v>
      </c>
      <c r="L13" s="21">
        <f t="shared" si="2"/>
        <v>6</v>
      </c>
      <c r="M13" s="19">
        <f t="shared" si="3"/>
        <v>2</v>
      </c>
      <c r="N13" s="20">
        <v>42</v>
      </c>
      <c r="O13" s="19">
        <f>N13/N15</f>
        <v>0.007223942208462332</v>
      </c>
      <c r="P13" s="20">
        <v>39</v>
      </c>
      <c r="Q13" s="19">
        <f>P13/P15</f>
        <v>0.015847216578626575</v>
      </c>
      <c r="R13" s="21">
        <f t="shared" si="5"/>
        <v>-3</v>
      </c>
      <c r="S13" s="19">
        <f t="shared" si="6"/>
        <v>-0.07142857142857142</v>
      </c>
      <c r="T13" s="20">
        <v>193</v>
      </c>
      <c r="U13" s="19">
        <f>T13/T15</f>
        <v>0.024331820474029247</v>
      </c>
      <c r="V13" s="20">
        <v>114</v>
      </c>
      <c r="W13" s="19">
        <f>V13/V15</f>
        <v>0.032377165577960804</v>
      </c>
      <c r="X13" s="21">
        <f t="shared" si="7"/>
        <v>-79</v>
      </c>
      <c r="Y13" s="19">
        <f t="shared" si="8"/>
        <v>-0.40932642487046633</v>
      </c>
      <c r="Z13" s="20">
        <v>341</v>
      </c>
      <c r="AA13" s="19">
        <f>Z13/Z15</f>
        <v>0.0709234608985025</v>
      </c>
      <c r="AB13" s="20">
        <v>250</v>
      </c>
      <c r="AC13" s="19">
        <f>AB13/AB15</f>
        <v>0.10109179134654266</v>
      </c>
      <c r="AD13" s="21">
        <f t="shared" si="9"/>
        <v>-91</v>
      </c>
      <c r="AE13" s="19">
        <f t="shared" si="10"/>
        <v>-0.2668621700879765</v>
      </c>
      <c r="AF13" s="21">
        <f t="shared" si="4"/>
        <v>711</v>
      </c>
      <c r="AG13" s="19">
        <f>AF13/AF15</f>
        <v>0.02198991742182909</v>
      </c>
      <c r="AH13" s="21">
        <f t="shared" si="11"/>
        <v>459</v>
      </c>
      <c r="AI13" s="22">
        <f>AH13/AH15</f>
        <v>0.029747245625405056</v>
      </c>
      <c r="AJ13" s="21">
        <f t="shared" si="12"/>
        <v>-252</v>
      </c>
      <c r="AK13" s="23">
        <f t="shared" si="13"/>
        <v>-0.35443037974683544</v>
      </c>
      <c r="AL13" s="1"/>
      <c r="AM13" s="1"/>
    </row>
    <row r="14" spans="1:39" ht="46.5" customHeight="1">
      <c r="A14" s="9" t="s">
        <v>11</v>
      </c>
      <c r="B14" s="20">
        <v>85</v>
      </c>
      <c r="C14" s="19">
        <f>B14/B15</f>
        <v>0.009348878134623845</v>
      </c>
      <c r="D14" s="20">
        <v>29</v>
      </c>
      <c r="E14" s="19">
        <f>D14/D15</f>
        <v>0.0077045696068012755</v>
      </c>
      <c r="F14" s="21">
        <v>87</v>
      </c>
      <c r="G14" s="19">
        <f t="shared" si="1"/>
        <v>1.0235294117647058</v>
      </c>
      <c r="H14" s="20">
        <v>4</v>
      </c>
      <c r="I14" s="19">
        <f>H14/H15</f>
        <v>0.0008534243652656284</v>
      </c>
      <c r="J14" s="20">
        <v>4</v>
      </c>
      <c r="K14" s="19">
        <f>J14/J15</f>
        <v>0.0012457178449081284</v>
      </c>
      <c r="L14" s="21">
        <f t="shared" si="2"/>
        <v>0</v>
      </c>
      <c r="M14" s="19">
        <f t="shared" si="3"/>
        <v>0</v>
      </c>
      <c r="N14" s="20">
        <v>38</v>
      </c>
      <c r="O14" s="19">
        <f>N14/N15</f>
        <v>0.006535947712418301</v>
      </c>
      <c r="P14" s="20">
        <v>19</v>
      </c>
      <c r="Q14" s="19">
        <f>P14/P15</f>
        <v>0.0077204388459975615</v>
      </c>
      <c r="R14" s="21">
        <f t="shared" si="5"/>
        <v>-19</v>
      </c>
      <c r="S14" s="19">
        <f t="shared" si="6"/>
        <v>-0.5</v>
      </c>
      <c r="T14" s="20">
        <v>41</v>
      </c>
      <c r="U14" s="19">
        <f>T14/T15</f>
        <v>0.005168935955622794</v>
      </c>
      <c r="V14" s="20">
        <v>18</v>
      </c>
      <c r="W14" s="19">
        <f>V14/V15</f>
        <v>0.005112184038625391</v>
      </c>
      <c r="X14" s="21">
        <f t="shared" si="7"/>
        <v>-23</v>
      </c>
      <c r="Y14" s="19">
        <f t="shared" si="8"/>
        <v>-0.5609756097560976</v>
      </c>
      <c r="Z14" s="20">
        <v>27</v>
      </c>
      <c r="AA14" s="19">
        <f>Z14/Z15</f>
        <v>0.005615640599001664</v>
      </c>
      <c r="AB14" s="20">
        <v>17</v>
      </c>
      <c r="AC14" s="19">
        <f>AB14/AB15</f>
        <v>0.006874241811564901</v>
      </c>
      <c r="AD14" s="21">
        <f t="shared" si="9"/>
        <v>-10</v>
      </c>
      <c r="AE14" s="19">
        <f t="shared" si="10"/>
        <v>-0.37037037037037035</v>
      </c>
      <c r="AF14" s="21">
        <f t="shared" si="4"/>
        <v>195</v>
      </c>
      <c r="AG14" s="19">
        <f>AF14/AF15</f>
        <v>0.006030990010206291</v>
      </c>
      <c r="AH14" s="21">
        <f t="shared" si="11"/>
        <v>87</v>
      </c>
      <c r="AI14" s="22">
        <f>AH14/AH15</f>
        <v>0.0056383668178872325</v>
      </c>
      <c r="AJ14" s="21">
        <f t="shared" si="12"/>
        <v>-108</v>
      </c>
      <c r="AK14" s="23">
        <f t="shared" si="13"/>
        <v>-0.5538461538461539</v>
      </c>
      <c r="AL14" s="1"/>
      <c r="AM14" s="1"/>
    </row>
    <row r="15" spans="1:39" ht="15.75" thickBot="1">
      <c r="A15" s="11" t="s">
        <v>5</v>
      </c>
      <c r="B15" s="20">
        <f>SUM(B6:B14)</f>
        <v>9092</v>
      </c>
      <c r="C15" s="25">
        <f>B15/B15</f>
        <v>1</v>
      </c>
      <c r="D15" s="24">
        <f>SUM(D6:D14)</f>
        <v>3764</v>
      </c>
      <c r="E15" s="25">
        <f>D15/D15</f>
        <v>1</v>
      </c>
      <c r="F15" s="26">
        <f>SUM(F6:F14)</f>
        <v>-5185</v>
      </c>
      <c r="G15" s="27">
        <f t="shared" si="1"/>
        <v>-0.5702815662120545</v>
      </c>
      <c r="H15" s="29">
        <f>SUM(H6:H9,H10:H14)</f>
        <v>4687</v>
      </c>
      <c r="I15" s="25">
        <f>H15/H15</f>
        <v>1</v>
      </c>
      <c r="J15" s="24">
        <f>SUM(J6:J14)</f>
        <v>3211</v>
      </c>
      <c r="K15" s="25">
        <f>J15/J15</f>
        <v>1</v>
      </c>
      <c r="L15" s="26">
        <f>SUM(L6:L14)</f>
        <v>-1476</v>
      </c>
      <c r="M15" s="27">
        <f t="shared" si="3"/>
        <v>-0.31491359078301684</v>
      </c>
      <c r="N15" s="29">
        <f>SUM(N6:N9,N10:N14)</f>
        <v>5814</v>
      </c>
      <c r="O15" s="25">
        <f>N15/N15</f>
        <v>1</v>
      </c>
      <c r="P15" s="24">
        <f>SUM(P6:P14)</f>
        <v>2461</v>
      </c>
      <c r="Q15" s="25">
        <f>P15/P15</f>
        <v>1</v>
      </c>
      <c r="R15" s="26">
        <f>P15-N15</f>
        <v>-3353</v>
      </c>
      <c r="S15" s="27">
        <f t="shared" si="6"/>
        <v>-0.5767113863089095</v>
      </c>
      <c r="T15" s="29">
        <f>SUM(T10:T14,T6:T9)</f>
        <v>7932</v>
      </c>
      <c r="U15" s="25">
        <f>T15/T15</f>
        <v>1</v>
      </c>
      <c r="V15" s="24">
        <f>SUM(V6:V14)</f>
        <v>3521</v>
      </c>
      <c r="W15" s="25">
        <f>V15/V15</f>
        <v>1</v>
      </c>
      <c r="X15" s="26">
        <f t="shared" si="7"/>
        <v>-4411</v>
      </c>
      <c r="Y15" s="27">
        <f t="shared" si="8"/>
        <v>-0.5561018658598084</v>
      </c>
      <c r="Z15" s="29">
        <f>SUM(Z10:Z14,Z6:Z9)</f>
        <v>4808</v>
      </c>
      <c r="AA15" s="25">
        <f>Z15/Z15</f>
        <v>1</v>
      </c>
      <c r="AB15" s="24">
        <f>SUM(AB6:AB14)</f>
        <v>2473</v>
      </c>
      <c r="AC15" s="25">
        <f>AB15/AB15</f>
        <v>1</v>
      </c>
      <c r="AD15" s="26">
        <f t="shared" si="9"/>
        <v>-2335</v>
      </c>
      <c r="AE15" s="27">
        <f t="shared" si="10"/>
        <v>-0.485648918469218</v>
      </c>
      <c r="AF15" s="26">
        <f>SUM(B15,H15,N15,T15,Z15)</f>
        <v>32333</v>
      </c>
      <c r="AG15" s="25">
        <f>AF15/AF15</f>
        <v>1</v>
      </c>
      <c r="AH15" s="26">
        <f>SUM(D15,J15,P15,V15,AB15)</f>
        <v>15430</v>
      </c>
      <c r="AI15" s="25">
        <f>AH15/AH15</f>
        <v>1</v>
      </c>
      <c r="AJ15" s="26">
        <f t="shared" si="12"/>
        <v>-16903</v>
      </c>
      <c r="AK15" s="28">
        <f t="shared" si="13"/>
        <v>-0.5227785853462407</v>
      </c>
      <c r="AL15" s="1"/>
      <c r="AM15" s="1"/>
    </row>
    <row r="16" spans="1:37" ht="21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1"/>
      <c r="S16" s="1"/>
      <c r="U16" s="1"/>
      <c r="V16" s="1"/>
      <c r="W16" s="1"/>
      <c r="X16" s="1"/>
      <c r="Y16" s="1"/>
      <c r="AA16" s="1"/>
      <c r="AB16" s="1"/>
      <c r="AC16" s="1"/>
      <c r="AD16" s="1"/>
      <c r="AE16" s="1"/>
      <c r="AF16" s="1"/>
      <c r="AG16" s="1"/>
      <c r="AH16" s="1"/>
      <c r="AI16" s="3"/>
      <c r="AJ16" s="1"/>
      <c r="AK16" s="1"/>
    </row>
    <row r="17" spans="1:27" ht="15">
      <c r="A17" s="4" t="s">
        <v>19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/>
      <c r="O17" s="1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"/>
      <c r="C18" s="1"/>
      <c r="D18" s="1"/>
      <c r="E18" s="1"/>
      <c r="F18" s="1"/>
      <c r="N18"/>
      <c r="O18" s="1"/>
      <c r="P18" s="6" t="s">
        <v>12</v>
      </c>
      <c r="Q18" s="1"/>
      <c r="S18" s="1"/>
      <c r="T18" s="1"/>
      <c r="U18" s="1"/>
      <c r="V18" s="1"/>
      <c r="W18" s="1"/>
      <c r="X18" s="1"/>
      <c r="Y18" s="1"/>
      <c r="Z18" s="1"/>
      <c r="AA18" s="1"/>
    </row>
  </sheetData>
  <sheetProtection/>
  <mergeCells count="25">
    <mergeCell ref="AF4:AK4"/>
    <mergeCell ref="AF5:AG5"/>
    <mergeCell ref="AH5:AI5"/>
    <mergeCell ref="AJ5:AK5"/>
    <mergeCell ref="T4:Y4"/>
    <mergeCell ref="X5:Y5"/>
    <mergeCell ref="AD5:AE5"/>
    <mergeCell ref="Z4:AE4"/>
    <mergeCell ref="Z5:AA5"/>
    <mergeCell ref="A16:Q16"/>
    <mergeCell ref="V5:W5"/>
    <mergeCell ref="T5:U5"/>
    <mergeCell ref="R5:S5"/>
    <mergeCell ref="D5:E5"/>
    <mergeCell ref="P5:Q5"/>
    <mergeCell ref="H5:I5"/>
    <mergeCell ref="B4:G4"/>
    <mergeCell ref="N4:S4"/>
    <mergeCell ref="N5:O5"/>
    <mergeCell ref="B5:C5"/>
    <mergeCell ref="F5:G5"/>
    <mergeCell ref="AB5:AC5"/>
    <mergeCell ref="H4:M4"/>
    <mergeCell ref="J5:K5"/>
    <mergeCell ref="L5:M5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2022-02-02T12:19:10Z</cp:lastPrinted>
  <dcterms:created xsi:type="dcterms:W3CDTF">2011-02-02T11:32:10Z</dcterms:created>
  <dcterms:modified xsi:type="dcterms:W3CDTF">2022-02-02T12:19:13Z</dcterms:modified>
  <cp:category/>
  <cp:version/>
  <cp:contentType/>
  <cp:contentStatus/>
</cp:coreProperties>
</file>